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can\Einwohnerkontrolle\"/>
    </mc:Choice>
  </mc:AlternateContent>
  <workbookProtection workbookAlgorithmName="SHA-512" workbookHashValue="dToTSzHdvykkA9O/8GP+ZY1PtsPzNLA+2YeHVwnd0CFL8xjYWou1kxfrucysyIGOnDp4T1vFbNHx/lE081HlTg==" workbookSaltValue="5pDH+uCAiQLtdCnbhsoIqw==" workbookSpinCount="100000" lockStructure="1"/>
  <bookViews>
    <workbookView xWindow="3420" yWindow="2820" windowWidth="23925" windowHeight="25980"/>
  </bookViews>
  <sheets>
    <sheet name="Beitragsrechner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2" l="1"/>
  <c r="D28" i="2" l="1"/>
  <c r="D25" i="2" l="1"/>
  <c r="D27" i="2" l="1"/>
  <c r="D29" i="2" l="1"/>
  <c r="D30" i="2" s="1"/>
  <c r="F34" i="2" l="1"/>
  <c r="F29" i="2" l="1"/>
  <c r="D39" i="2"/>
  <c r="D40" i="2" s="1"/>
  <c r="E40" i="2"/>
  <c r="D38" i="2"/>
  <c r="E35" i="2"/>
  <c r="F40" i="2" l="1"/>
  <c r="D35" i="2"/>
  <c r="F35" i="2" l="1"/>
</calcChain>
</file>

<file path=xl/sharedStrings.xml><?xml version="1.0" encoding="utf-8"?>
<sst xmlns="http://schemas.openxmlformats.org/spreadsheetml/2006/main" count="45" uniqueCount="44">
  <si>
    <t>Fixe Konstanten:</t>
  </si>
  <si>
    <t>anrechenbares Vermögen</t>
  </si>
  <si>
    <t>Steuerbares Vermögen (SV)</t>
  </si>
  <si>
    <t>Gemeinde-Kostenbeitrag</t>
  </si>
  <si>
    <t>./. Kostenbeitrag der Gemeinde</t>
  </si>
  <si>
    <t xml:space="preserve"> </t>
  </si>
  <si>
    <t>Zusammenfassung:</t>
  </si>
  <si>
    <t>Beitragslimite</t>
  </si>
  <si>
    <t>Massgebendes Einkommen</t>
  </si>
  <si>
    <t>Satzbestimmendes Einkommen</t>
  </si>
  <si>
    <t>Vermögensanteil</t>
  </si>
  <si>
    <t>anrechenbares Vermögen: 10% des Mehrbetrages</t>
  </si>
  <si>
    <t>Preis pro Einheit</t>
  </si>
  <si>
    <t>Anzahl Monate</t>
  </si>
  <si>
    <t>Gemeindebeitrag pro Monat</t>
  </si>
  <si>
    <t>max. 90% Gemeindeanteil</t>
  </si>
  <si>
    <t xml:space="preserve">Es werden nur Betreuungskosten ohne Verpflegungskosten übernommen. </t>
  </si>
  <si>
    <t>Betreuung - Beitragsfaktorrechner</t>
  </si>
  <si>
    <t xml:space="preserve">Diese Berechnung gilt unter Vorbehalt. Die Unterstützung erfolgt nach geltendem Reglement und wird </t>
  </si>
  <si>
    <t>nach Vorliegen aller Dokumente durch die Gemeindeverwaltung Neftenbach (prov./def.) berechnet.</t>
  </si>
  <si>
    <t>Für die Schlussrechnung und definitive Berchnung sind die definitiven Steuerzahlen Berechnungsgrundlage. Dies kann zu</t>
  </si>
  <si>
    <t>einer Nachzahlung der Gemeinde oder Rückzahlung der Antragsteller führen.</t>
  </si>
  <si>
    <t>Monatliche Kosten provisorisch:</t>
  </si>
  <si>
    <t>Berechnung</t>
  </si>
  <si>
    <t>Auszufüllen vom Antragsteller</t>
  </si>
  <si>
    <t xml:space="preserve">Anzahl Kinder im Haushalt </t>
  </si>
  <si>
    <t>Abzüglich Berufsauslagen (gesamt)</t>
  </si>
  <si>
    <t>Antragssteller:</t>
  </si>
  <si>
    <t xml:space="preserve">NAME/Vorname </t>
  </si>
  <si>
    <t xml:space="preserve">Strasse/Nr. </t>
  </si>
  <si>
    <t>PLZ/Ort</t>
  </si>
  <si>
    <t>Datum/Unterschrift</t>
  </si>
  <si>
    <t>Freies Vermögen Fr. 50'000 pro Erziehungsberechtigten/ 
Partner im selben Haushalt</t>
  </si>
  <si>
    <t>Elternbeitrag</t>
  </si>
  <si>
    <t>Ohne vorliegende Steuererklärung gilt bis zum Erhalt der definitiven Steuerzahlen der Antragsteller folgende Regel:</t>
  </si>
  <si>
    <t xml:space="preserve">Stempel / Unterschrift Steueramt </t>
  </si>
  <si>
    <t>Definitive Steuern Jahr_______</t>
  </si>
  <si>
    <t>Maximaler Vermögenswert</t>
  </si>
  <si>
    <t>Total Pauschalabzüge</t>
  </si>
  <si>
    <t>Rechnungbetrag</t>
  </si>
  <si>
    <t>Als Grundlage für den Tagessatz werden maximal CHF 110.00 in die Verrechnung genommen.</t>
  </si>
  <si>
    <t>Einkünfte (gesamt)</t>
  </si>
  <si>
    <t xml:space="preserve">Haushaltsbeitrag </t>
  </si>
  <si>
    <t>Pauschalabzug pro Kind im Haushalt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</si>
</sst>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SFr.&quot;\ #,##0.00"/>
    <numFmt numFmtId="165" formatCode="_ * #,##0_ ;_ * \-#,##0_ ;_ * &quot;-&quot;??_ ;_ @_ "/>
    <numFmt numFmtId="166" formatCode="&quot;CHF&quot;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Frutiger 57Cn"/>
      <family val="2"/>
    </font>
    <font>
      <sz val="10"/>
      <name val="Frutiger 57Cn"/>
      <family val="2"/>
    </font>
    <font>
      <b/>
      <i/>
      <sz val="10"/>
      <name val="Frutiger 57Cn"/>
      <family val="2"/>
    </font>
    <font>
      <b/>
      <sz val="12"/>
      <name val="Frutiger 57Cn"/>
      <family val="2"/>
    </font>
    <font>
      <sz val="12"/>
      <name val="Frutiger 57Cn"/>
      <family val="2"/>
    </font>
    <font>
      <i/>
      <sz val="12"/>
      <name val="Frutiger 57Cn"/>
      <family val="2"/>
    </font>
    <font>
      <b/>
      <i/>
      <sz val="12"/>
      <name val="Frutiger 57Cn"/>
      <family val="2"/>
    </font>
    <font>
      <i/>
      <sz val="12"/>
      <color rgb="FFFF0000"/>
      <name val="Frutiger 57Cn"/>
      <family val="2"/>
    </font>
    <font>
      <sz val="18"/>
      <color rgb="FFC00000"/>
      <name val="Frutiger 57Cn"/>
      <family val="2"/>
    </font>
    <font>
      <b/>
      <sz val="12"/>
      <color theme="0"/>
      <name val="Frutiger 57Cn"/>
      <family val="2"/>
    </font>
    <font>
      <sz val="12"/>
      <color theme="0"/>
      <name val="Frutiger 57Cn"/>
      <family val="2"/>
    </font>
    <font>
      <b/>
      <sz val="10"/>
      <color rgb="FF000000"/>
      <name val="Frutiger 57Cn"/>
      <family val="2"/>
    </font>
    <font>
      <u/>
      <sz val="12"/>
      <name val="Frutiger 57Cn"/>
      <family val="2"/>
    </font>
    <font>
      <sz val="10"/>
      <color rgb="FF000000"/>
      <name val="Frutiger 57Cn"/>
      <family val="2"/>
    </font>
    <font>
      <sz val="10"/>
      <color rgb="FFFF0000"/>
      <name val="Frutiger 57Cn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7" fillId="3" borderId="11" xfId="1" applyNumberFormat="1" applyFont="1" applyFill="1" applyBorder="1" applyAlignment="1">
      <alignment vertical="center"/>
    </xf>
    <xf numFmtId="4" fontId="7" fillId="3" borderId="12" xfId="1" applyNumberFormat="1" applyFont="1" applyFill="1" applyBorder="1" applyAlignment="1">
      <alignment vertical="center"/>
    </xf>
    <xf numFmtId="4" fontId="8" fillId="3" borderId="13" xfId="1" applyNumberFormat="1" applyFont="1" applyFill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4" fontId="6" fillId="4" borderId="2" xfId="0" applyNumberFormat="1" applyFont="1" applyFill="1" applyBorder="1" applyAlignment="1" applyProtection="1">
      <alignment horizontal="right" vertical="center"/>
      <protection locked="0"/>
    </xf>
    <xf numFmtId="4" fontId="6" fillId="4" borderId="4" xfId="1" applyNumberFormat="1" applyFont="1" applyFill="1" applyBorder="1" applyAlignment="1" applyProtection="1">
      <alignment horizontal="right" vertical="center"/>
      <protection locked="0"/>
    </xf>
    <xf numFmtId="4" fontId="6" fillId="4" borderId="6" xfId="1" applyNumberFormat="1" applyFont="1" applyFill="1" applyBorder="1" applyAlignment="1" applyProtection="1">
      <alignment horizontal="right" vertical="center"/>
      <protection locked="0"/>
    </xf>
    <xf numFmtId="0" fontId="6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166" fontId="6" fillId="0" borderId="0" xfId="0" applyNumberFormat="1" applyFont="1" applyBorder="1" applyAlignment="1">
      <alignment horizontal="right" vertical="center"/>
    </xf>
    <xf numFmtId="4" fontId="6" fillId="5" borderId="0" xfId="0" applyNumberFormat="1" applyFont="1" applyFill="1" applyAlignment="1">
      <alignment vertical="center"/>
    </xf>
    <xf numFmtId="4" fontId="8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4" fontId="7" fillId="3" borderId="14" xfId="1" applyNumberFormat="1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3" fontId="6" fillId="4" borderId="2" xfId="0" applyNumberFormat="1" applyFont="1" applyFill="1" applyBorder="1" applyAlignment="1" applyProtection="1">
      <alignment horizontal="right" vertical="center"/>
      <protection locked="0"/>
    </xf>
    <xf numFmtId="3" fontId="6" fillId="4" borderId="6" xfId="0" applyNumberFormat="1" applyFont="1" applyFill="1" applyBorder="1" applyAlignment="1" applyProtection="1">
      <alignment horizontal="right" vertical="center"/>
      <protection locked="0"/>
    </xf>
    <xf numFmtId="4" fontId="8" fillId="0" borderId="16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3" fillId="6" borderId="0" xfId="0" applyNumberFormat="1" applyFont="1" applyFill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9" fontId="6" fillId="0" borderId="4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4" fontId="6" fillId="0" borderId="6" xfId="1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3" fillId="6" borderId="32" xfId="0" applyNumberFormat="1" applyFont="1" applyFill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66" fontId="7" fillId="0" borderId="33" xfId="0" applyNumberFormat="1" applyFont="1" applyFill="1" applyBorder="1" applyAlignment="1">
      <alignment vertical="center"/>
    </xf>
    <xf numFmtId="166" fontId="7" fillId="0" borderId="33" xfId="1" applyNumberFormat="1" applyFont="1" applyFill="1" applyBorder="1" applyAlignment="1">
      <alignment vertical="center"/>
    </xf>
    <xf numFmtId="166" fontId="15" fillId="0" borderId="34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9" fontId="8" fillId="0" borderId="0" xfId="2" applyNumberFormat="1" applyFont="1" applyFill="1" applyBorder="1" applyAlignment="1">
      <alignment vertical="center"/>
    </xf>
    <xf numFmtId="9" fontId="8" fillId="0" borderId="0" xfId="2" applyNumberFormat="1" applyFont="1" applyFill="1" applyBorder="1" applyAlignment="1">
      <alignment horizontal="right" vertical="center"/>
    </xf>
    <xf numFmtId="10" fontId="8" fillId="2" borderId="9" xfId="2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15040</xdr:colOff>
      <xdr:row>0</xdr:row>
      <xdr:rowOff>36036</xdr:rowOff>
    </xdr:from>
    <xdr:to>
      <xdr:col>5</xdr:col>
      <xdr:colOff>1648212</xdr:colOff>
      <xdr:row>6</xdr:row>
      <xdr:rowOff>69732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8134" y="36036"/>
          <a:ext cx="1633172" cy="932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"/>
  <sheetViews>
    <sheetView showGridLines="0" tabSelected="1" zoomScale="130" zoomScaleNormal="130" zoomScaleSheetLayoutView="100" zoomScalePageLayoutView="150" workbookViewId="0">
      <selection activeCell="F37" sqref="F37"/>
    </sheetView>
  </sheetViews>
  <sheetFormatPr baseColWidth="10" defaultColWidth="10.85546875" defaultRowHeight="12.75" x14ac:dyDescent="0.2"/>
  <cols>
    <col min="1" max="1" width="1.140625" style="2" customWidth="1"/>
    <col min="2" max="2" width="17.7109375" style="2" customWidth="1"/>
    <col min="3" max="3" width="51" style="2" customWidth="1"/>
    <col min="4" max="4" width="13.140625" style="4" customWidth="1"/>
    <col min="5" max="5" width="6.42578125" style="2" hidden="1" customWidth="1"/>
    <col min="6" max="6" width="26.7109375" style="2" customWidth="1"/>
    <col min="7" max="7" width="1.140625" style="2" customWidth="1"/>
    <col min="8" max="8" width="3.42578125" style="2" customWidth="1"/>
    <col min="9" max="9" width="16.28515625" style="2" bestFit="1" customWidth="1"/>
    <col min="10" max="16384" width="10.85546875" style="2"/>
  </cols>
  <sheetData>
    <row r="1" spans="2:8" ht="9.9499999999999993" customHeight="1" x14ac:dyDescent="0.2">
      <c r="B1" s="58"/>
      <c r="C1" s="58"/>
    </row>
    <row r="2" spans="2:8" ht="12.6" customHeight="1" x14ac:dyDescent="0.2">
      <c r="B2" s="58" t="s">
        <v>27</v>
      </c>
      <c r="C2" s="67"/>
    </row>
    <row r="3" spans="2:8" ht="12.6" customHeight="1" x14ac:dyDescent="0.2">
      <c r="B3" s="58" t="s">
        <v>28</v>
      </c>
      <c r="C3" s="67"/>
    </row>
    <row r="4" spans="2:8" ht="12.6" customHeight="1" x14ac:dyDescent="0.2">
      <c r="B4" s="58" t="s">
        <v>29</v>
      </c>
      <c r="C4" s="67"/>
    </row>
    <row r="5" spans="2:8" ht="12.6" customHeight="1" x14ac:dyDescent="0.2">
      <c r="B5" s="58" t="s">
        <v>30</v>
      </c>
      <c r="C5" s="67"/>
    </row>
    <row r="6" spans="2:8" ht="12.6" customHeight="1" x14ac:dyDescent="0.2">
      <c r="B6" s="58" t="s">
        <v>31</v>
      </c>
      <c r="C6" s="67"/>
    </row>
    <row r="7" spans="2:8" ht="9.9499999999999993" customHeight="1" x14ac:dyDescent="0.2">
      <c r="B7" s="58"/>
      <c r="C7" s="58"/>
    </row>
    <row r="8" spans="2:8" ht="15.75" x14ac:dyDescent="0.2">
      <c r="B8" s="44" t="s">
        <v>17</v>
      </c>
      <c r="C8" s="44"/>
      <c r="D8" s="45"/>
      <c r="E8" s="45"/>
      <c r="F8" s="45"/>
      <c r="G8" s="45"/>
    </row>
    <row r="9" spans="2:8" ht="15.75" customHeight="1" x14ac:dyDescent="0.2">
      <c r="B9" s="3"/>
      <c r="C9" s="3"/>
      <c r="E9" s="5"/>
    </row>
    <row r="10" spans="2:8" ht="16.5" thickBot="1" x14ac:dyDescent="0.25">
      <c r="B10" s="1" t="s">
        <v>0</v>
      </c>
      <c r="C10" s="1"/>
      <c r="D10" s="6"/>
      <c r="E10" s="7"/>
      <c r="F10" s="8"/>
      <c r="G10" s="8"/>
    </row>
    <row r="11" spans="2:8" ht="31.5" customHeight="1" x14ac:dyDescent="0.2">
      <c r="B11" s="82" t="s">
        <v>32</v>
      </c>
      <c r="C11" s="83"/>
      <c r="D11" s="59">
        <v>50000</v>
      </c>
      <c r="E11" s="9"/>
      <c r="F11" s="72"/>
      <c r="G11" s="8"/>
    </row>
    <row r="12" spans="2:8" ht="15.75" x14ac:dyDescent="0.2">
      <c r="B12" s="84" t="s">
        <v>11</v>
      </c>
      <c r="C12" s="85"/>
      <c r="D12" s="60">
        <v>0.1</v>
      </c>
      <c r="E12" s="10"/>
      <c r="F12" s="8"/>
      <c r="G12" s="8"/>
    </row>
    <row r="13" spans="2:8" ht="15.75" x14ac:dyDescent="0.2">
      <c r="B13" s="78" t="s">
        <v>42</v>
      </c>
      <c r="C13" s="79"/>
      <c r="D13" s="61">
        <v>14000</v>
      </c>
      <c r="E13" s="10"/>
      <c r="F13" s="8"/>
      <c r="G13" s="8"/>
    </row>
    <row r="14" spans="2:8" ht="15.75" x14ac:dyDescent="0.2">
      <c r="B14" s="84" t="s">
        <v>43</v>
      </c>
      <c r="C14" s="85"/>
      <c r="D14" s="61">
        <v>7000</v>
      </c>
      <c r="E14" s="9"/>
      <c r="F14" s="8"/>
      <c r="G14" s="8"/>
    </row>
    <row r="15" spans="2:8" ht="15.75" x14ac:dyDescent="0.2">
      <c r="B15" s="84" t="s">
        <v>7</v>
      </c>
      <c r="C15" s="85"/>
      <c r="D15" s="61">
        <v>80000</v>
      </c>
      <c r="E15" s="10"/>
      <c r="F15" s="11"/>
      <c r="G15" s="11"/>
      <c r="H15" s="12"/>
    </row>
    <row r="16" spans="2:8" ht="16.5" thickBot="1" x14ac:dyDescent="0.25">
      <c r="B16" s="95" t="s">
        <v>37</v>
      </c>
      <c r="C16" s="96"/>
      <c r="D16" s="62">
        <v>300000</v>
      </c>
      <c r="E16" s="10"/>
      <c r="F16" s="11"/>
      <c r="G16" s="11"/>
      <c r="H16" s="12"/>
    </row>
    <row r="17" spans="2:13" ht="12.75" customHeight="1" thickBot="1" x14ac:dyDescent="0.25">
      <c r="F17" s="12"/>
      <c r="G17" s="11"/>
      <c r="H17" s="12"/>
    </row>
    <row r="18" spans="2:13" ht="22.5" customHeight="1" thickBot="1" x14ac:dyDescent="0.25">
      <c r="B18" s="1" t="s">
        <v>24</v>
      </c>
      <c r="C18" s="1"/>
      <c r="D18" s="6"/>
      <c r="E18" s="14"/>
      <c r="F18" s="68" t="s">
        <v>36</v>
      </c>
      <c r="G18" s="11"/>
      <c r="H18" s="12"/>
    </row>
    <row r="19" spans="2:13" ht="15.75" x14ac:dyDescent="0.2">
      <c r="B19" s="52" t="s">
        <v>25</v>
      </c>
      <c r="C19" s="66"/>
      <c r="D19" s="53"/>
      <c r="E19" s="15"/>
      <c r="F19" s="69"/>
      <c r="G19" s="10"/>
      <c r="H19" s="12"/>
    </row>
    <row r="20" spans="2:13" ht="15.75" x14ac:dyDescent="0.2">
      <c r="B20" s="77" t="s">
        <v>41</v>
      </c>
      <c r="C20" s="64"/>
      <c r="D20" s="50"/>
      <c r="E20" s="15"/>
      <c r="F20" s="69"/>
      <c r="G20" s="10"/>
      <c r="H20" s="12"/>
    </row>
    <row r="21" spans="2:13" ht="15.75" x14ac:dyDescent="0.2">
      <c r="B21" s="16" t="s">
        <v>26</v>
      </c>
      <c r="C21" s="64"/>
      <c r="D21" s="41"/>
      <c r="E21" s="15"/>
      <c r="F21" s="70" t="s">
        <v>5</v>
      </c>
      <c r="G21" s="17" t="s">
        <v>5</v>
      </c>
      <c r="H21" s="12"/>
    </row>
    <row r="22" spans="2:13" ht="16.5" thickBot="1" x14ac:dyDescent="0.25">
      <c r="B22" s="27" t="s">
        <v>2</v>
      </c>
      <c r="C22" s="65"/>
      <c r="D22" s="42"/>
      <c r="E22" s="15"/>
      <c r="F22" s="71" t="s">
        <v>35</v>
      </c>
      <c r="G22" s="17"/>
      <c r="H22" s="12"/>
      <c r="I22" s="73"/>
      <c r="J22" s="73"/>
      <c r="K22" s="73"/>
      <c r="L22" s="73"/>
      <c r="M22" s="73"/>
    </row>
    <row r="23" spans="2:13" ht="15.75" x14ac:dyDescent="0.2">
      <c r="B23" s="10"/>
      <c r="C23" s="10"/>
      <c r="D23" s="28"/>
      <c r="E23" s="15"/>
      <c r="G23" s="17"/>
      <c r="H23" s="12"/>
      <c r="I23" s="73"/>
      <c r="J23" s="73"/>
      <c r="K23" s="73"/>
      <c r="L23" s="73"/>
      <c r="M23" s="73"/>
    </row>
    <row r="24" spans="2:13" ht="16.5" thickBot="1" x14ac:dyDescent="0.25">
      <c r="B24" s="29" t="s">
        <v>23</v>
      </c>
      <c r="C24" s="29"/>
      <c r="D24" s="28"/>
      <c r="E24" s="15"/>
      <c r="F24" s="36"/>
      <c r="G24" s="17"/>
      <c r="H24" s="12"/>
      <c r="I24" s="73"/>
      <c r="J24" s="73"/>
      <c r="K24" s="73"/>
      <c r="L24" s="73"/>
      <c r="M24" s="73"/>
    </row>
    <row r="25" spans="2:13" ht="16.5" thickBot="1" x14ac:dyDescent="0.25">
      <c r="B25" s="80" t="s">
        <v>9</v>
      </c>
      <c r="C25" s="81"/>
      <c r="D25" s="30" t="str">
        <f>IF(D20-D21=0," ",D20-D21)</f>
        <v xml:space="preserve"> </v>
      </c>
      <c r="E25" s="15"/>
      <c r="F25" s="36"/>
      <c r="G25" s="17"/>
      <c r="H25" s="12"/>
      <c r="I25" s="73"/>
      <c r="J25" s="73"/>
      <c r="K25" s="73"/>
      <c r="L25" s="73"/>
      <c r="M25" s="73"/>
    </row>
    <row r="26" spans="2:13" ht="15.75" x14ac:dyDescent="0.2">
      <c r="B26" s="88" t="s">
        <v>1</v>
      </c>
      <c r="C26" s="89"/>
      <c r="D26" s="30">
        <f>IFERROR(IF(D22&lt;$D$11,0,(D22-($D$11))),"")</f>
        <v>0</v>
      </c>
      <c r="E26" s="15"/>
      <c r="G26" s="13"/>
      <c r="H26" s="12"/>
      <c r="I26" s="73"/>
      <c r="J26" s="73"/>
      <c r="K26" s="73"/>
      <c r="L26" s="73"/>
      <c r="M26" s="75"/>
    </row>
    <row r="27" spans="2:13" ht="15.75" x14ac:dyDescent="0.2">
      <c r="B27" s="86" t="s">
        <v>10</v>
      </c>
      <c r="C27" s="87"/>
      <c r="D27" s="51">
        <f>IFERROR(D26*0.1," ")</f>
        <v>0</v>
      </c>
      <c r="E27" s="15"/>
      <c r="F27" s="35"/>
      <c r="G27" s="13"/>
      <c r="H27" s="12"/>
      <c r="I27" s="73"/>
      <c r="J27" s="73"/>
      <c r="K27" s="73"/>
      <c r="L27" s="73"/>
      <c r="M27" s="73"/>
    </row>
    <row r="28" spans="2:13" ht="15.75" x14ac:dyDescent="0.2">
      <c r="B28" s="86" t="s">
        <v>38</v>
      </c>
      <c r="C28" s="87"/>
      <c r="D28" s="31">
        <f>IF(-($D$13+($D$14*D19))=0," ",-($D$13+($D$14*D19)))</f>
        <v>-14000</v>
      </c>
      <c r="E28" s="15"/>
      <c r="F28" s="35"/>
      <c r="G28" s="13"/>
      <c r="H28" s="12"/>
      <c r="I28" s="73"/>
      <c r="J28" s="73"/>
      <c r="K28" s="73"/>
      <c r="L28" s="73"/>
      <c r="M28" s="73"/>
    </row>
    <row r="29" spans="2:13" ht="16.5" thickBot="1" x14ac:dyDescent="0.25">
      <c r="B29" s="90" t="s">
        <v>8</v>
      </c>
      <c r="C29" s="91"/>
      <c r="D29" s="32" t="str">
        <f>IFERROR(D25+D27+D28," ")</f>
        <v xml:space="preserve"> </v>
      </c>
      <c r="E29" s="15"/>
      <c r="F29" s="36" t="str">
        <f>IF(OR(D29&gt;=80000,D30="0"),"Kein Kostenbeitrag = Fr. 0.00"," ")</f>
        <v>Kein Kostenbeitrag = Fr. 0.00</v>
      </c>
      <c r="G29" s="18"/>
      <c r="H29" s="12"/>
      <c r="I29" s="73"/>
      <c r="J29" s="73"/>
      <c r="K29" s="73"/>
      <c r="L29" s="73"/>
      <c r="M29" s="73"/>
    </row>
    <row r="30" spans="2:13" ht="16.5" thickBot="1" x14ac:dyDescent="0.25">
      <c r="B30" s="92" t="s">
        <v>3</v>
      </c>
      <c r="C30" s="93"/>
      <c r="D30" s="76" t="str">
        <f>IFERROR(IF(D22&gt;=D16,"0%",IF(1-(D29/$D$15)&gt;0.9,0.9,(1-(D29/$D$15))))," ")</f>
        <v xml:space="preserve"> </v>
      </c>
      <c r="E30" s="19"/>
      <c r="F30" s="37" t="s">
        <v>15</v>
      </c>
      <c r="G30" s="20"/>
      <c r="H30" s="12"/>
      <c r="I30" s="74"/>
      <c r="J30" s="74"/>
      <c r="K30" s="74"/>
      <c r="L30" s="75"/>
      <c r="M30" s="73"/>
    </row>
    <row r="31" spans="2:13" ht="15.75" x14ac:dyDescent="0.2">
      <c r="B31" s="8"/>
      <c r="C31" s="8"/>
      <c r="D31" s="6"/>
      <c r="E31" s="14"/>
      <c r="F31" s="34"/>
      <c r="G31" s="10"/>
      <c r="H31" s="12"/>
      <c r="I31" s="73"/>
      <c r="J31" s="73"/>
      <c r="K31" s="73"/>
      <c r="L31" s="73"/>
      <c r="M31" s="73"/>
    </row>
    <row r="32" spans="2:13" ht="16.5" thickBot="1" x14ac:dyDescent="0.25">
      <c r="B32" s="1" t="s">
        <v>22</v>
      </c>
      <c r="C32" s="1"/>
      <c r="D32" s="6"/>
      <c r="E32" s="14"/>
      <c r="F32" s="34"/>
      <c r="G32" s="10"/>
      <c r="H32" s="12"/>
      <c r="I32" s="73"/>
      <c r="J32" s="73"/>
      <c r="K32" s="73"/>
      <c r="L32" s="73"/>
      <c r="M32" s="73"/>
    </row>
    <row r="33" spans="2:8" ht="15.75" x14ac:dyDescent="0.2">
      <c r="B33" s="94" t="s">
        <v>39</v>
      </c>
      <c r="C33" s="83"/>
      <c r="D33" s="40"/>
      <c r="E33" s="14"/>
      <c r="F33" s="46"/>
      <c r="G33" s="11"/>
      <c r="H33" s="12"/>
    </row>
    <row r="34" spans="2:8" ht="16.5" thickBot="1" x14ac:dyDescent="0.25">
      <c r="B34" s="95" t="s">
        <v>13</v>
      </c>
      <c r="C34" s="96"/>
      <c r="D34" s="54"/>
      <c r="E34" s="14"/>
      <c r="F34" s="38">
        <f>D33*D34</f>
        <v>0</v>
      </c>
      <c r="G34" s="11"/>
      <c r="H34" s="12"/>
    </row>
    <row r="35" spans="2:8" ht="16.5" thickBot="1" x14ac:dyDescent="0.25">
      <c r="B35" s="80" t="s">
        <v>14</v>
      </c>
      <c r="C35" s="81"/>
      <c r="D35" s="55" t="str">
        <f>IFERROR($D$33*D30," ")</f>
        <v xml:space="preserve"> </v>
      </c>
      <c r="E35" s="18">
        <f>D34</f>
        <v>0</v>
      </c>
      <c r="F35" s="38" t="str">
        <f>IF(F29 &gt; " "," ",D35*E35)</f>
        <v xml:space="preserve"> </v>
      </c>
      <c r="G35" s="21"/>
      <c r="H35" s="12"/>
    </row>
    <row r="36" spans="2:8" ht="15.75" x14ac:dyDescent="0.2">
      <c r="B36" s="8"/>
      <c r="C36" s="8"/>
      <c r="D36" s="6"/>
      <c r="E36" s="14"/>
      <c r="F36" s="33"/>
      <c r="G36" s="11"/>
      <c r="H36" s="12"/>
    </row>
    <row r="37" spans="2:8" ht="15.75" x14ac:dyDescent="0.2">
      <c r="B37" s="22" t="s">
        <v>6</v>
      </c>
      <c r="C37" s="22"/>
      <c r="D37" s="23"/>
      <c r="E37" s="22"/>
      <c r="F37" s="33"/>
      <c r="G37" s="11"/>
      <c r="H37" s="12"/>
    </row>
    <row r="38" spans="2:8" ht="15.75" x14ac:dyDescent="0.2">
      <c r="B38" s="22" t="s">
        <v>12</v>
      </c>
      <c r="C38" s="22"/>
      <c r="D38" s="23">
        <f>D33</f>
        <v>0</v>
      </c>
      <c r="E38" s="22"/>
      <c r="F38" s="39"/>
      <c r="G38" s="8"/>
    </row>
    <row r="39" spans="2:8" ht="15.75" x14ac:dyDescent="0.2">
      <c r="B39" s="22" t="s">
        <v>4</v>
      </c>
      <c r="C39" s="22"/>
      <c r="D39" s="23" t="str">
        <f>IFERROR(D30*D33," ")</f>
        <v xml:space="preserve"> </v>
      </c>
      <c r="E39" s="22"/>
      <c r="F39" s="39"/>
      <c r="G39" s="8"/>
    </row>
    <row r="40" spans="2:8" ht="16.5" thickBot="1" x14ac:dyDescent="0.25">
      <c r="B40" s="24" t="s">
        <v>33</v>
      </c>
      <c r="C40" s="24"/>
      <c r="D40" s="25" t="str">
        <f>IFERROR(D38-D39," ")</f>
        <v xml:space="preserve"> </v>
      </c>
      <c r="E40" s="18">
        <f>D34</f>
        <v>0</v>
      </c>
      <c r="F40" s="38" t="str">
        <f>IFERROR(D40*E40," ")</f>
        <v xml:space="preserve"> </v>
      </c>
      <c r="G40" s="8"/>
    </row>
    <row r="41" spans="2:8" ht="24" customHeight="1" thickTop="1" x14ac:dyDescent="0.2">
      <c r="B41" s="24"/>
      <c r="C41" s="24"/>
      <c r="D41" s="48"/>
      <c r="E41" s="18"/>
      <c r="F41" s="38"/>
      <c r="G41" s="8"/>
    </row>
    <row r="42" spans="2:8" ht="12" customHeight="1" x14ac:dyDescent="0.2">
      <c r="B42" s="49" t="s">
        <v>18</v>
      </c>
      <c r="C42" s="49"/>
      <c r="D42" s="48"/>
      <c r="E42" s="18"/>
      <c r="F42" s="38"/>
      <c r="G42" s="8"/>
    </row>
    <row r="43" spans="2:8" ht="12.75" customHeight="1" x14ac:dyDescent="0.2">
      <c r="B43" s="49" t="s">
        <v>19</v>
      </c>
      <c r="C43" s="49"/>
      <c r="D43" s="48"/>
      <c r="E43" s="18"/>
      <c r="F43" s="38"/>
      <c r="G43" s="8"/>
    </row>
    <row r="44" spans="2:8" ht="12.75" customHeight="1" x14ac:dyDescent="0.2">
      <c r="B44" s="49" t="s">
        <v>40</v>
      </c>
      <c r="C44" s="49"/>
      <c r="D44" s="48"/>
      <c r="E44" s="18"/>
      <c r="F44" s="38"/>
      <c r="G44" s="8"/>
    </row>
    <row r="45" spans="2:8" ht="12.75" customHeight="1" x14ac:dyDescent="0.2">
      <c r="B45" s="49" t="s">
        <v>16</v>
      </c>
      <c r="C45" s="49"/>
      <c r="D45" s="48"/>
      <c r="E45" s="18"/>
      <c r="F45" s="38"/>
      <c r="G45" s="8"/>
    </row>
    <row r="46" spans="2:8" ht="6" customHeight="1" x14ac:dyDescent="0.2">
      <c r="B46" s="43"/>
      <c r="C46" s="43"/>
      <c r="D46" s="47"/>
      <c r="E46" s="43"/>
      <c r="F46" s="43"/>
      <c r="G46" s="43"/>
    </row>
    <row r="47" spans="2:8" ht="15.75" x14ac:dyDescent="0.2">
      <c r="B47" s="63" t="s">
        <v>34</v>
      </c>
      <c r="C47" s="63"/>
      <c r="D47" s="56"/>
      <c r="E47" s="57"/>
      <c r="F47" s="57"/>
      <c r="G47" s="8"/>
    </row>
    <row r="48" spans="2:8" ht="15.75" x14ac:dyDescent="0.2">
      <c r="B48" s="12"/>
      <c r="C48" s="12"/>
      <c r="D48" s="26"/>
      <c r="E48" s="11"/>
      <c r="F48" s="11"/>
      <c r="G48" s="8"/>
    </row>
    <row r="49" spans="2:7" ht="12" customHeight="1" x14ac:dyDescent="0.2">
      <c r="B49" s="2" t="s">
        <v>20</v>
      </c>
      <c r="D49" s="6"/>
      <c r="E49" s="8"/>
      <c r="F49" s="8"/>
      <c r="G49" s="8"/>
    </row>
    <row r="50" spans="2:7" ht="14.25" customHeight="1" x14ac:dyDescent="0.2">
      <c r="B50" s="2" t="s">
        <v>21</v>
      </c>
      <c r="D50" s="6"/>
      <c r="E50" s="8"/>
      <c r="F50" s="8"/>
      <c r="G50" s="8"/>
    </row>
  </sheetData>
  <sheetProtection sheet="1" objects="1" scenarios="1" insertColumns="0" insertRows="0" insertHyperlinks="0" deleteColumns="0" deleteRows="0"/>
  <protectedRanges>
    <protectedRange sqref="D19:D24" name="Bereich1"/>
  </protectedRanges>
  <mergeCells count="14">
    <mergeCell ref="B35:C35"/>
    <mergeCell ref="B11:C11"/>
    <mergeCell ref="B12:C12"/>
    <mergeCell ref="B14:C14"/>
    <mergeCell ref="B15:C15"/>
    <mergeCell ref="B27:C27"/>
    <mergeCell ref="B26:C26"/>
    <mergeCell ref="B25:C25"/>
    <mergeCell ref="B28:C28"/>
    <mergeCell ref="B29:C29"/>
    <mergeCell ref="B30:C30"/>
    <mergeCell ref="B33:C33"/>
    <mergeCell ref="B34:C34"/>
    <mergeCell ref="B16:C16"/>
  </mergeCells>
  <pageMargins left="1.1023622047244095" right="0.11811023622047245" top="0.74803149606299213" bottom="0.74803149606299213" header="0.31496062992125984" footer="0.31496062992125984"/>
  <pageSetup paperSize="9" scale="79" fitToHeight="0" orientation="portrait" r:id="rId1"/>
  <headerFooter alignWithMargins="0">
    <oddHeader>&amp;LGemeindeverwaltung Neftenbach</oddHeader>
    <oddFooter>Seite &amp;P von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Beitragsrechner</vt:lpstr>
    </vt:vector>
  </TitlesOfParts>
  <Company>Gemeindeverwaltung Neftenbach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Neftenbach</dc:creator>
  <cp:lastModifiedBy>Imboden Lea</cp:lastModifiedBy>
  <cp:lastPrinted>2024-09-30T08:39:57Z</cp:lastPrinted>
  <dcterms:created xsi:type="dcterms:W3CDTF">2011-07-14T15:01:47Z</dcterms:created>
  <dcterms:modified xsi:type="dcterms:W3CDTF">2025-01-10T08:17:57Z</dcterms:modified>
</cp:coreProperties>
</file>